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85" windowHeight="7365" activeTab="0"/>
  </bookViews>
  <sheets>
    <sheet name="17.2.2024" sheetId="1" r:id="rId1"/>
  </sheets>
  <definedNames/>
  <calcPr fullCalcOnLoad="1"/>
</workbook>
</file>

<file path=xl/sharedStrings.xml><?xml version="1.0" encoding="utf-8"?>
<sst xmlns="http://schemas.openxmlformats.org/spreadsheetml/2006/main" count="149" uniqueCount="41">
  <si>
    <t>v</t>
  </si>
  <si>
    <t>Skóre</t>
  </si>
  <si>
    <t>r</t>
  </si>
  <si>
    <t>p</t>
  </si>
  <si>
    <t>Body</t>
  </si>
  <si>
    <t xml:space="preserve"> </t>
  </si>
  <si>
    <t>:</t>
  </si>
  <si>
    <t>KONEČNÉ POŘADÍ</t>
  </si>
  <si>
    <t>NASAZENÍ</t>
  </si>
  <si>
    <t>VÝSLEDEK</t>
  </si>
  <si>
    <t>POLOČAS</t>
  </si>
  <si>
    <t>SYSTÉM</t>
  </si>
  <si>
    <t>Ž</t>
  </si>
  <si>
    <t>A</t>
  </si>
  <si>
    <t>T</t>
  </si>
  <si>
    <t>E</t>
  </si>
  <si>
    <t>C</t>
  </si>
  <si>
    <t>ČAS</t>
  </si>
  <si>
    <t>ROZPIS</t>
  </si>
  <si>
    <t>hala OASOŠZE Žatec</t>
  </si>
  <si>
    <t>ROZHODČÍ</t>
  </si>
  <si>
    <t>DNE</t>
  </si>
  <si>
    <t>TJ Stará Huť</t>
  </si>
  <si>
    <t>TJ Litohlavy</t>
  </si>
  <si>
    <t>TJ Žatec</t>
  </si>
  <si>
    <t>TJ Sokol Nezvěstice</t>
  </si>
  <si>
    <t>Baník Most NH</t>
  </si>
  <si>
    <t>ZLM ČR - semifinále - starší žáci - 17. 2. 2024 - hala OASOŠZE Žatec</t>
  </si>
  <si>
    <t>UKONČENÍ semifinále ZLM ČR</t>
  </si>
  <si>
    <t>Vladimír Martínek</t>
  </si>
  <si>
    <t>Jan Malý</t>
  </si>
  <si>
    <t>Michal Janák</t>
  </si>
  <si>
    <t>ŘEDITEL</t>
  </si>
  <si>
    <t>Josef Popelka</t>
  </si>
  <si>
    <t>Janák</t>
  </si>
  <si>
    <t xml:space="preserve">Martínek </t>
  </si>
  <si>
    <t>Malý</t>
  </si>
  <si>
    <t>Martínek</t>
  </si>
  <si>
    <t>TJ Přeštice</t>
  </si>
  <si>
    <t>7)</t>
  </si>
  <si>
    <t xml:space="preserve"> (8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</si>
</sst>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&quot;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(&quot;0"/>
    <numFmt numFmtId="171" formatCode="0&quot;)&quot;"/>
  </numFmts>
  <fonts count="5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0"/>
    </font>
    <font>
      <b/>
      <sz val="16"/>
      <name val="Arial CE"/>
      <family val="0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 CE"/>
      <family val="0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 CE"/>
      <family val="0"/>
    </font>
    <font>
      <b/>
      <sz val="16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33" borderId="10" xfId="46" applyFont="1" applyFill="1" applyBorder="1" applyAlignment="1">
      <alignment horizontal="center" vertical="center"/>
      <protection/>
    </xf>
    <xf numFmtId="0" fontId="5" fillId="33" borderId="11" xfId="46" applyFont="1" applyFill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4" fillId="0" borderId="11" xfId="46" applyFont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/>
      <protection/>
    </xf>
    <xf numFmtId="0" fontId="5" fillId="0" borderId="15" xfId="46" applyFont="1" applyBorder="1" applyAlignment="1">
      <alignment horizontal="center" vertical="center"/>
      <protection/>
    </xf>
    <xf numFmtId="0" fontId="5" fillId="33" borderId="14" xfId="46" applyFont="1" applyFill="1" applyBorder="1" applyAlignment="1">
      <alignment horizontal="center" vertical="center"/>
      <protection/>
    </xf>
    <xf numFmtId="0" fontId="4" fillId="0" borderId="15" xfId="46" applyFont="1" applyBorder="1" applyAlignment="1">
      <alignment horizontal="center" vertical="center"/>
      <protection/>
    </xf>
    <xf numFmtId="0" fontId="5" fillId="0" borderId="16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5" fillId="0" borderId="17" xfId="46" applyFont="1" applyBorder="1" applyAlignment="1">
      <alignment horizontal="center" vertical="center"/>
      <protection/>
    </xf>
    <xf numFmtId="0" fontId="5" fillId="33" borderId="16" xfId="46" applyFont="1" applyFill="1" applyBorder="1" applyAlignment="1">
      <alignment horizontal="center" vertical="center"/>
      <protection/>
    </xf>
    <xf numFmtId="0" fontId="5" fillId="33" borderId="17" xfId="46" applyFont="1" applyFill="1" applyBorder="1" applyAlignment="1">
      <alignment horizontal="center" vertical="center"/>
      <protection/>
    </xf>
    <xf numFmtId="0" fontId="4" fillId="0" borderId="17" xfId="46" applyFont="1" applyBorder="1" applyAlignment="1">
      <alignment horizontal="center" vertical="center"/>
      <protection/>
    </xf>
    <xf numFmtId="0" fontId="5" fillId="33" borderId="13" xfId="46" applyFont="1" applyFill="1" applyBorder="1" applyAlignment="1">
      <alignment horizontal="center" vertical="center"/>
      <protection/>
    </xf>
    <xf numFmtId="0" fontId="5" fillId="33" borderId="15" xfId="46" applyFont="1" applyFill="1" applyBorder="1" applyAlignment="1">
      <alignment horizontal="center" vertical="center"/>
      <protection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46" applyFont="1" applyFill="1" applyBorder="1" applyAlignment="1">
      <alignment horizontal="center" vertical="center"/>
      <protection/>
    </xf>
    <xf numFmtId="0" fontId="4" fillId="34" borderId="18" xfId="46" applyFont="1" applyFill="1" applyBorder="1" applyAlignment="1">
      <alignment horizontal="center"/>
      <protection/>
    </xf>
    <xf numFmtId="0" fontId="4" fillId="34" borderId="19" xfId="46" applyFont="1" applyFill="1" applyBorder="1" applyAlignment="1">
      <alignment horizontal="center"/>
      <protection/>
    </xf>
    <xf numFmtId="0" fontId="4" fillId="34" borderId="20" xfId="46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12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4" xfId="46" applyFont="1" applyBorder="1" applyAlignment="1">
      <alignment horizontal="center" vertical="center"/>
      <protection/>
    </xf>
    <xf numFmtId="0" fontId="4" fillId="0" borderId="13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4" fillId="0" borderId="16" xfId="46" applyFont="1" applyBorder="1" applyAlignment="1">
      <alignment horizontal="center" vertical="center"/>
      <protection/>
    </xf>
    <xf numFmtId="0" fontId="4" fillId="0" borderId="11" xfId="46" applyFont="1" applyBorder="1" applyAlignment="1">
      <alignment horizontal="right" vertical="center"/>
      <protection/>
    </xf>
    <xf numFmtId="0" fontId="4" fillId="0" borderId="15" xfId="46" applyFont="1" applyBorder="1" applyAlignment="1">
      <alignment horizontal="right" vertical="center"/>
      <protection/>
    </xf>
    <xf numFmtId="0" fontId="4" fillId="0" borderId="17" xfId="46" applyFont="1" applyBorder="1" applyAlignment="1">
      <alignment horizontal="right" vertical="center"/>
      <protection/>
    </xf>
    <xf numFmtId="0" fontId="4" fillId="0" borderId="21" xfId="46" applyFont="1" applyBorder="1" applyAlignment="1">
      <alignment horizontal="right" vertical="center"/>
      <protection/>
    </xf>
    <xf numFmtId="0" fontId="4" fillId="0" borderId="22" xfId="46" applyFont="1" applyBorder="1" applyAlignment="1">
      <alignment horizontal="right" vertical="center"/>
      <protection/>
    </xf>
    <xf numFmtId="0" fontId="4" fillId="0" borderId="23" xfId="46" applyFont="1" applyBorder="1" applyAlignment="1">
      <alignment horizontal="right" vertical="center"/>
      <protection/>
    </xf>
    <xf numFmtId="0" fontId="8" fillId="0" borderId="0" xfId="0" applyFont="1" applyAlignment="1">
      <alignment horizontal="center" vertical="center"/>
    </xf>
    <xf numFmtId="166" fontId="7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4" fillId="35" borderId="10" xfId="46" applyFont="1" applyFill="1" applyBorder="1" applyAlignment="1">
      <alignment horizontal="center"/>
      <protection/>
    </xf>
    <xf numFmtId="0" fontId="4" fillId="35" borderId="13" xfId="46" applyFont="1" applyFill="1" applyBorder="1" applyAlignment="1">
      <alignment horizontal="center"/>
      <protection/>
    </xf>
    <xf numFmtId="0" fontId="4" fillId="35" borderId="16" xfId="46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49" fillId="0" borderId="20" xfId="46" applyFont="1" applyBorder="1" applyAlignment="1">
      <alignment horizontal="center"/>
      <protection/>
    </xf>
    <xf numFmtId="20" fontId="11" fillId="0" borderId="24" xfId="0" applyNumberFormat="1" applyFont="1" applyFill="1" applyBorder="1" applyAlignment="1">
      <alignment/>
    </xf>
    <xf numFmtId="20" fontId="9" fillId="0" borderId="24" xfId="0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0" xfId="46" applyFont="1" applyBorder="1" applyAlignment="1">
      <alignment horizontal="right" vertical="center"/>
      <protection/>
    </xf>
    <xf numFmtId="0" fontId="4" fillId="0" borderId="0" xfId="46" applyFont="1" applyFill="1" applyBorder="1" applyAlignment="1">
      <alignment horizontal="center"/>
      <protection/>
    </xf>
    <xf numFmtId="0" fontId="50" fillId="33" borderId="12" xfId="46" applyFont="1" applyFill="1" applyBorder="1" applyAlignment="1">
      <alignment horizontal="center" vertical="center"/>
      <protection/>
    </xf>
    <xf numFmtId="0" fontId="50" fillId="33" borderId="14" xfId="46" applyFont="1" applyFill="1" applyBorder="1" applyAlignment="1">
      <alignment horizontal="center" vertical="center"/>
      <protection/>
    </xf>
    <xf numFmtId="0" fontId="50" fillId="33" borderId="0" xfId="46" applyFont="1" applyFill="1" applyBorder="1" applyAlignment="1">
      <alignment horizontal="center" vertical="center"/>
      <protection/>
    </xf>
    <xf numFmtId="49" fontId="5" fillId="0" borderId="0" xfId="46" applyNumberFormat="1" applyFont="1" applyFill="1" applyBorder="1" applyAlignment="1">
      <alignment horizontal="center" vertical="center"/>
      <protection/>
    </xf>
    <xf numFmtId="20" fontId="7" fillId="0" borderId="0" xfId="0" applyNumberFormat="1" applyFont="1" applyAlignment="1">
      <alignment/>
    </xf>
    <xf numFmtId="0" fontId="4" fillId="36" borderId="24" xfId="0" applyFont="1" applyFill="1" applyBorder="1" applyAlignment="1" applyProtection="1">
      <alignment horizontal="center"/>
      <protection locked="0"/>
    </xf>
    <xf numFmtId="0" fontId="7" fillId="36" borderId="24" xfId="0" applyFont="1" applyFill="1" applyBorder="1" applyAlignment="1">
      <alignment horizontal="center"/>
    </xf>
    <xf numFmtId="170" fontId="4" fillId="36" borderId="24" xfId="0" applyNumberFormat="1" applyFont="1" applyFill="1" applyBorder="1" applyAlignment="1" applyProtection="1">
      <alignment horizontal="center"/>
      <protection locked="0"/>
    </xf>
    <xf numFmtId="171" fontId="4" fillId="36" borderId="24" xfId="0" applyNumberFormat="1" applyFont="1" applyFill="1" applyBorder="1" applyAlignment="1" applyProtection="1">
      <alignment horizontal="center"/>
      <protection locked="0"/>
    </xf>
    <xf numFmtId="166" fontId="7" fillId="0" borderId="27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20" fontId="9" fillId="0" borderId="27" xfId="0" applyNumberFormat="1" applyFont="1" applyBorder="1" applyAlignment="1">
      <alignment/>
    </xf>
    <xf numFmtId="0" fontId="7" fillId="36" borderId="27" xfId="0" applyFont="1" applyFill="1" applyBorder="1" applyAlignment="1">
      <alignment horizontal="center"/>
    </xf>
    <xf numFmtId="0" fontId="7" fillId="0" borderId="27" xfId="0" applyFont="1" applyBorder="1" applyAlignment="1">
      <alignment/>
    </xf>
    <xf numFmtId="170" fontId="4" fillId="36" borderId="27" xfId="0" applyNumberFormat="1" applyFont="1" applyFill="1" applyBorder="1" applyAlignment="1" applyProtection="1">
      <alignment horizontal="center"/>
      <protection locked="0"/>
    </xf>
    <xf numFmtId="171" fontId="4" fillId="36" borderId="27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 vertical="center"/>
    </xf>
    <xf numFmtId="0" fontId="4" fillId="35" borderId="28" xfId="46" applyFont="1" applyFill="1" applyBorder="1" applyAlignment="1">
      <alignment horizontal="center"/>
      <protection/>
    </xf>
    <xf numFmtId="0" fontId="5" fillId="0" borderId="28" xfId="46" applyFont="1" applyBorder="1" applyAlignment="1">
      <alignment horizontal="center" vertical="center"/>
      <protection/>
    </xf>
    <xf numFmtId="0" fontId="5" fillId="0" borderId="29" xfId="46" applyFont="1" applyBorder="1" applyAlignment="1">
      <alignment horizontal="center" vertical="center"/>
      <protection/>
    </xf>
    <xf numFmtId="0" fontId="5" fillId="0" borderId="30" xfId="46" applyFont="1" applyBorder="1" applyAlignment="1">
      <alignment horizontal="center" vertical="center"/>
      <protection/>
    </xf>
    <xf numFmtId="49" fontId="50" fillId="33" borderId="29" xfId="46" applyNumberFormat="1" applyFont="1" applyFill="1" applyBorder="1" applyAlignment="1">
      <alignment horizontal="center" vertical="center"/>
      <protection/>
    </xf>
    <xf numFmtId="0" fontId="4" fillId="0" borderId="31" xfId="46" applyFont="1" applyBorder="1" applyAlignment="1">
      <alignment horizontal="right" vertical="center"/>
      <protection/>
    </xf>
    <xf numFmtId="0" fontId="4" fillId="0" borderId="29" xfId="46" applyFont="1" applyBorder="1" applyAlignment="1">
      <alignment horizontal="center" vertical="center"/>
      <protection/>
    </xf>
    <xf numFmtId="0" fontId="4" fillId="0" borderId="30" xfId="46" applyFont="1" applyBorder="1" applyAlignment="1">
      <alignment horizontal="right" vertical="center"/>
      <protection/>
    </xf>
    <xf numFmtId="0" fontId="4" fillId="0" borderId="28" xfId="46" applyFont="1" applyBorder="1" applyAlignment="1">
      <alignment horizontal="center" vertical="center"/>
      <protection/>
    </xf>
    <xf numFmtId="0" fontId="4" fillId="0" borderId="30" xfId="46" applyFont="1" applyBorder="1" applyAlignment="1">
      <alignment horizontal="center" vertical="center"/>
      <protection/>
    </xf>
    <xf numFmtId="0" fontId="7" fillId="37" borderId="0" xfId="0" applyFont="1" applyFill="1" applyAlignment="1">
      <alignment/>
    </xf>
    <xf numFmtId="166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0" fillId="33" borderId="28" xfId="46" applyFont="1" applyFill="1" applyBorder="1" applyAlignment="1">
      <alignment horizontal="right" vertical="center"/>
      <protection/>
    </xf>
    <xf numFmtId="0" fontId="50" fillId="33" borderId="29" xfId="46" applyFont="1" applyFill="1" applyBorder="1" applyAlignment="1">
      <alignment horizontal="left" vertical="center"/>
      <protection/>
    </xf>
    <xf numFmtId="0" fontId="12" fillId="0" borderId="24" xfId="0" applyFont="1" applyBorder="1" applyAlignment="1">
      <alignment/>
    </xf>
    <xf numFmtId="0" fontId="9" fillId="37" borderId="24" xfId="0" applyFont="1" applyFill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38" borderId="11" xfId="46" applyFont="1" applyFill="1" applyBorder="1" applyAlignment="1">
      <alignment horizontal="center" vertical="center"/>
      <protection/>
    </xf>
    <xf numFmtId="0" fontId="4" fillId="38" borderId="15" xfId="46" applyFont="1" applyFill="1" applyBorder="1" applyAlignment="1">
      <alignment horizontal="center" vertical="center"/>
      <protection/>
    </xf>
    <xf numFmtId="0" fontId="4" fillId="38" borderId="30" xfId="46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166" fontId="8" fillId="0" borderId="2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10" fillId="0" borderId="32" xfId="0" applyNumberFormat="1" applyFont="1" applyFill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6" fontId="7" fillId="0" borderId="35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35" borderId="20" xfId="46" applyFont="1" applyFill="1" applyBorder="1" applyAlignment="1">
      <alignment horizontal="center" wrapText="1"/>
      <protection/>
    </xf>
    <xf numFmtId="0" fontId="1" fillId="35" borderId="18" xfId="46" applyFont="1" applyFill="1" applyBorder="1" applyAlignment="1">
      <alignment horizontal="center" wrapText="1"/>
      <protection/>
    </xf>
    <xf numFmtId="0" fontId="1" fillId="35" borderId="19" xfId="46" applyFont="1" applyFill="1" applyBorder="1" applyAlignment="1">
      <alignment horizontal="center" wrapText="1"/>
      <protection/>
    </xf>
    <xf numFmtId="0" fontId="4" fillId="34" borderId="36" xfId="46" applyFont="1" applyFill="1" applyBorder="1" applyAlignment="1">
      <alignment horizontal="center"/>
      <protection/>
    </xf>
    <xf numFmtId="0" fontId="4" fillId="34" borderId="18" xfId="46" applyFont="1" applyFill="1" applyBorder="1" applyAlignment="1">
      <alignment horizontal="center"/>
      <protection/>
    </xf>
    <xf numFmtId="0" fontId="4" fillId="34" borderId="19" xfId="46" applyFont="1" applyFill="1" applyBorder="1" applyAlignment="1">
      <alignment horizont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="115" zoomScaleNormal="115" zoomScalePageLayoutView="0" workbookViewId="0" topLeftCell="C1">
      <selection activeCell="G4" sqref="G4"/>
    </sheetView>
  </sheetViews>
  <sheetFormatPr defaultColWidth="9.140625" defaultRowHeight="12.75"/>
  <cols>
    <col min="1" max="3" width="6.8515625" style="0" customWidth="1"/>
    <col min="4" max="4" width="9.140625" style="20" customWidth="1"/>
    <col min="5" max="5" width="33.00390625" style="0" customWidth="1"/>
    <col min="7" max="7" width="33.00390625" style="0" customWidth="1"/>
    <col min="9" max="9" width="8.7109375" style="0" customWidth="1"/>
    <col min="10" max="10" width="4.57421875" style="22" customWidth="1"/>
    <col min="11" max="11" width="8.7109375" style="0" customWidth="1"/>
    <col min="12" max="12" width="2.7109375" style="0" customWidth="1"/>
    <col min="13" max="13" width="8.7109375" style="0" customWidth="1"/>
    <col min="14" max="14" width="4.57421875" style="0" customWidth="1"/>
    <col min="15" max="15" width="8.7109375" style="0" customWidth="1"/>
    <col min="16" max="16" width="20.28125" style="0" customWidth="1"/>
    <col min="17" max="17" width="33.421875" style="0" customWidth="1"/>
    <col min="18" max="18" width="5.140625" style="0" bestFit="1" customWidth="1"/>
    <col min="19" max="19" width="2.28125" style="0" bestFit="1" customWidth="1"/>
    <col min="20" max="21" width="5.140625" style="0" bestFit="1" customWidth="1"/>
    <col min="22" max="22" width="2.28125" style="0" bestFit="1" customWidth="1"/>
    <col min="23" max="23" width="5.140625" style="0" customWidth="1"/>
    <col min="24" max="24" width="5.140625" style="0" bestFit="1" customWidth="1"/>
    <col min="25" max="25" width="2.28125" style="0" bestFit="1" customWidth="1"/>
    <col min="26" max="26" width="5.140625" style="0" bestFit="1" customWidth="1"/>
    <col min="27" max="27" width="5.140625" style="0" customWidth="1"/>
    <col min="28" max="28" width="2.28125" style="0" bestFit="1" customWidth="1"/>
    <col min="29" max="29" width="5.140625" style="0" customWidth="1"/>
    <col min="30" max="30" width="5.140625" style="0" bestFit="1" customWidth="1"/>
    <col min="31" max="31" width="2.28125" style="0" bestFit="1" customWidth="1"/>
    <col min="32" max="32" width="5.140625" style="0" customWidth="1"/>
    <col min="33" max="33" width="4.7109375" style="0" customWidth="1"/>
    <col min="34" max="34" width="2.28125" style="0" customWidth="1"/>
    <col min="35" max="35" width="4.7109375" style="0" customWidth="1"/>
    <col min="36" max="36" width="8.7109375" style="0" customWidth="1"/>
    <col min="37" max="37" width="2.00390625" style="0" bestFit="1" customWidth="1"/>
    <col min="38" max="38" width="8.7109375" style="0" customWidth="1"/>
    <col min="39" max="41" width="6.7109375" style="31" customWidth="1"/>
    <col min="42" max="42" width="9.28125" style="0" bestFit="1" customWidth="1"/>
  </cols>
  <sheetData>
    <row r="1" spans="1:42" ht="33.75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13" t="s">
        <v>27</v>
      </c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</row>
    <row r="2" spans="4:42" s="24" customFormat="1" ht="42.75" customHeight="1" thickBot="1">
      <c r="D2" s="23"/>
      <c r="E2" s="54" t="s">
        <v>7</v>
      </c>
      <c r="J2" s="25"/>
      <c r="Q2" s="55" t="s">
        <v>19</v>
      </c>
      <c r="R2" s="117" t="str">
        <f>Q3</f>
        <v>TJ Litohlavy</v>
      </c>
      <c r="S2" s="118"/>
      <c r="T2" s="119"/>
      <c r="U2" s="118" t="str">
        <f>Q4</f>
        <v>TJ Sokol Nezvěstice</v>
      </c>
      <c r="V2" s="118"/>
      <c r="W2" s="118"/>
      <c r="X2" s="117" t="str">
        <f>Q5</f>
        <v>TJ Stará Huť</v>
      </c>
      <c r="Y2" s="118"/>
      <c r="Z2" s="119"/>
      <c r="AA2" s="118" t="str">
        <f>Q6</f>
        <v>Baník Most NH</v>
      </c>
      <c r="AB2" s="118"/>
      <c r="AC2" s="118"/>
      <c r="AD2" s="117" t="str">
        <f>Q7</f>
        <v>TJ Přeštice</v>
      </c>
      <c r="AE2" s="118"/>
      <c r="AF2" s="119"/>
      <c r="AG2" s="118" t="str">
        <f>Q8</f>
        <v>TJ Žatec</v>
      </c>
      <c r="AH2" s="118"/>
      <c r="AI2" s="118"/>
      <c r="AJ2" s="120" t="s">
        <v>1</v>
      </c>
      <c r="AK2" s="121"/>
      <c r="AL2" s="122"/>
      <c r="AM2" s="29" t="s">
        <v>0</v>
      </c>
      <c r="AN2" s="27" t="s">
        <v>2</v>
      </c>
      <c r="AO2" s="28" t="s">
        <v>3</v>
      </c>
      <c r="AP2" s="28" t="s">
        <v>4</v>
      </c>
    </row>
    <row r="3" spans="4:42" ht="30" customHeight="1">
      <c r="D3" s="23">
        <v>1</v>
      </c>
      <c r="E3" s="98" t="s">
        <v>23</v>
      </c>
      <c r="Q3" s="51" t="str">
        <f aca="true" t="shared" si="0" ref="Q3:Q8">E29</f>
        <v>TJ Litohlavy</v>
      </c>
      <c r="R3" s="1" t="s">
        <v>5</v>
      </c>
      <c r="S3" s="64" t="s">
        <v>12</v>
      </c>
      <c r="T3" s="2" t="s">
        <v>5</v>
      </c>
      <c r="U3" s="3">
        <f>T4</f>
        <v>18</v>
      </c>
      <c r="V3" s="3" t="s">
        <v>6</v>
      </c>
      <c r="W3" s="3">
        <f>R4</f>
        <v>16</v>
      </c>
      <c r="X3" s="4">
        <f>T5</f>
        <v>18</v>
      </c>
      <c r="Y3" s="3" t="s">
        <v>6</v>
      </c>
      <c r="Z3" s="5">
        <f>R5</f>
        <v>11</v>
      </c>
      <c r="AA3" s="3">
        <f>T6</f>
        <v>18</v>
      </c>
      <c r="AB3" s="3" t="s">
        <v>6</v>
      </c>
      <c r="AC3" s="3">
        <f>R6</f>
        <v>8</v>
      </c>
      <c r="AD3" s="4">
        <f>T7</f>
        <v>20</v>
      </c>
      <c r="AE3" s="3" t="s">
        <v>6</v>
      </c>
      <c r="AF3" s="5">
        <f>R7</f>
        <v>15</v>
      </c>
      <c r="AG3" s="4">
        <f>T8</f>
        <v>14</v>
      </c>
      <c r="AH3" s="3" t="s">
        <v>6</v>
      </c>
      <c r="AI3" s="3">
        <f>R8</f>
        <v>7</v>
      </c>
      <c r="AJ3" s="42">
        <f>SUM(T4:T8)</f>
        <v>88</v>
      </c>
      <c r="AK3" s="33" t="s">
        <v>6</v>
      </c>
      <c r="AL3" s="39">
        <f>SUM(R4:R8)</f>
        <v>57</v>
      </c>
      <c r="AM3" s="34">
        <f>IF($U$3&gt;$W$3,1,0)+IF($X$3&gt;$Z$3,1,0)+IF($AA$3&gt;$AC$3,1,0)+IF($AD$3&gt;$AF$3,1,0)+IF($AG$3&gt;$AI$3,1,0)</f>
        <v>5</v>
      </c>
      <c r="AN3" s="33">
        <f aca="true" t="shared" si="1" ref="AN3:AN8">5-AM3-AO3</f>
        <v>0</v>
      </c>
      <c r="AO3" s="6">
        <f>IF(U3&lt;W3,1,0)+IF(X3&lt;Z3,1,0)+IF(AA3&lt;AC3,1,0)+IF(AD3&lt;AF3,1,0)+IF(AG3&lt;AI3,1,0)</f>
        <v>0</v>
      </c>
      <c r="AP3" s="101">
        <f aca="true" t="shared" si="2" ref="AP3:AP8">2*AM3+AN3</f>
        <v>10</v>
      </c>
    </row>
    <row r="4" spans="4:42" ht="30" customHeight="1">
      <c r="D4" s="23">
        <f>D3+1</f>
        <v>2</v>
      </c>
      <c r="E4" s="98" t="s">
        <v>25</v>
      </c>
      <c r="Q4" s="52" t="str">
        <f t="shared" si="0"/>
        <v>TJ Sokol Nezvěstice</v>
      </c>
      <c r="R4" s="7">
        <f>K25</f>
        <v>16</v>
      </c>
      <c r="S4" s="8" t="s">
        <v>6</v>
      </c>
      <c r="T4" s="9">
        <f>I25</f>
        <v>18</v>
      </c>
      <c r="U4" s="10" t="s">
        <v>5</v>
      </c>
      <c r="V4" s="65" t="s">
        <v>13</v>
      </c>
      <c r="W4" s="10" t="s">
        <v>5</v>
      </c>
      <c r="X4" s="7">
        <f>W5</f>
        <v>20</v>
      </c>
      <c r="Y4" s="8" t="s">
        <v>6</v>
      </c>
      <c r="Z4" s="9">
        <f>U5</f>
        <v>13</v>
      </c>
      <c r="AA4" s="8">
        <f>W6</f>
        <v>18</v>
      </c>
      <c r="AB4" s="8" t="s">
        <v>6</v>
      </c>
      <c r="AC4" s="8">
        <f>U6</f>
        <v>9</v>
      </c>
      <c r="AD4" s="7">
        <f>W7</f>
        <v>17</v>
      </c>
      <c r="AE4" s="8" t="s">
        <v>6</v>
      </c>
      <c r="AF4" s="9">
        <f>U7</f>
        <v>15</v>
      </c>
      <c r="AG4" s="7">
        <f>W8</f>
        <v>17</v>
      </c>
      <c r="AH4" s="8" t="s">
        <v>6</v>
      </c>
      <c r="AI4" s="8">
        <f>U8</f>
        <v>11</v>
      </c>
      <c r="AJ4" s="43">
        <f>SUM(W3:W8)</f>
        <v>88</v>
      </c>
      <c r="AK4" s="35" t="s">
        <v>6</v>
      </c>
      <c r="AL4" s="40">
        <f>SUM(U3:U8)</f>
        <v>66</v>
      </c>
      <c r="AM4" s="36">
        <f>IF(R4&gt;T4,1,0)+IF(X4&gt;Z4,1,0)+IF(AA4&gt;AC4,1,0)+IF(AD4&gt;AF4,1,0)+IF(AG4&gt;AI4,1,0)</f>
        <v>4</v>
      </c>
      <c r="AN4" s="35">
        <f t="shared" si="1"/>
        <v>0</v>
      </c>
      <c r="AO4" s="11">
        <f>IF(R4&lt;T4,1,0)+IF(X4&lt;Z4,1,0)+IF(AA4&lt;AC4,1,0)+IF(AD4&lt;AF4,1,0)+IF(AG4&lt;AI4,1,0)</f>
        <v>1</v>
      </c>
      <c r="AP4" s="102">
        <f t="shared" si="2"/>
        <v>8</v>
      </c>
    </row>
    <row r="5" spans="4:42" ht="30" customHeight="1">
      <c r="D5" s="23">
        <f>D4+1</f>
        <v>3</v>
      </c>
      <c r="E5" s="98" t="s">
        <v>24</v>
      </c>
      <c r="Q5" s="53" t="str">
        <f t="shared" si="0"/>
        <v>TJ Stará Huť</v>
      </c>
      <c r="R5" s="12">
        <f>K22</f>
        <v>11</v>
      </c>
      <c r="S5" s="13" t="s">
        <v>6</v>
      </c>
      <c r="T5" s="14">
        <f>I22</f>
        <v>18</v>
      </c>
      <c r="U5" s="13">
        <f>K15</f>
        <v>13</v>
      </c>
      <c r="V5" s="13" t="s">
        <v>6</v>
      </c>
      <c r="W5" s="13">
        <f>I15</f>
        <v>20</v>
      </c>
      <c r="X5" s="15" t="s">
        <v>5</v>
      </c>
      <c r="Y5" s="66" t="s">
        <v>14</v>
      </c>
      <c r="Z5" s="16" t="s">
        <v>5</v>
      </c>
      <c r="AA5" s="13">
        <f>Z6</f>
        <v>17</v>
      </c>
      <c r="AB5" s="13" t="s">
        <v>6</v>
      </c>
      <c r="AC5" s="13">
        <f>X6</f>
        <v>10</v>
      </c>
      <c r="AD5" s="12">
        <f>Z7</f>
        <v>18</v>
      </c>
      <c r="AE5" s="13" t="s">
        <v>6</v>
      </c>
      <c r="AF5" s="14">
        <f>X7</f>
        <v>13</v>
      </c>
      <c r="AG5" s="12">
        <f>Z8</f>
        <v>10</v>
      </c>
      <c r="AH5" s="13" t="s">
        <v>6</v>
      </c>
      <c r="AI5" s="13">
        <f>X8</f>
        <v>12</v>
      </c>
      <c r="AJ5" s="44">
        <f>SUM(Z3:Z8)</f>
        <v>69</v>
      </c>
      <c r="AK5" s="37" t="s">
        <v>6</v>
      </c>
      <c r="AL5" s="41">
        <f>SUM(X3:X8)</f>
        <v>73</v>
      </c>
      <c r="AM5" s="38">
        <f>IF(R5&gt;T5,1,0)+IF(U5&gt;W5,1,0)+IF(AA5&gt;AC5,1,0)+IF(AD5&gt;AF5,1,0)+IF(AG5&gt;AI5,1,0)</f>
        <v>2</v>
      </c>
      <c r="AN5" s="37">
        <f t="shared" si="1"/>
        <v>0</v>
      </c>
      <c r="AO5" s="17">
        <f>IF(R5&lt;T5,1,0)+IF(U5&lt;W5,1,0)+IF(AA5&lt;AC5,1,0)+IF(AD5&lt;AF5,1,0)+IF(AG5&lt;AI5,1,0)</f>
        <v>3</v>
      </c>
      <c r="AP5" s="17">
        <f t="shared" si="2"/>
        <v>4</v>
      </c>
    </row>
    <row r="6" spans="4:42" ht="30" customHeight="1">
      <c r="D6" s="23">
        <f>D5+1</f>
        <v>4</v>
      </c>
      <c r="E6" s="98" t="s">
        <v>22</v>
      </c>
      <c r="Q6" s="52" t="str">
        <f t="shared" si="0"/>
        <v>Baník Most NH</v>
      </c>
      <c r="R6" s="7">
        <f>K18</f>
        <v>8</v>
      </c>
      <c r="S6" s="8" t="s">
        <v>6</v>
      </c>
      <c r="T6" s="9">
        <f>I18</f>
        <v>18</v>
      </c>
      <c r="U6" s="8">
        <f>K13</f>
        <v>9</v>
      </c>
      <c r="V6" s="8" t="s">
        <v>6</v>
      </c>
      <c r="W6" s="8">
        <f>I13</f>
        <v>18</v>
      </c>
      <c r="X6" s="7">
        <f>K24</f>
        <v>10</v>
      </c>
      <c r="Y6" s="8" t="s">
        <v>6</v>
      </c>
      <c r="Z6" s="9">
        <f>I24</f>
        <v>17</v>
      </c>
      <c r="AA6" s="10" t="s">
        <v>5</v>
      </c>
      <c r="AB6" s="65" t="s">
        <v>15</v>
      </c>
      <c r="AC6" s="10" t="s">
        <v>5</v>
      </c>
      <c r="AD6" s="7">
        <f>AC7</f>
        <v>14</v>
      </c>
      <c r="AE6" s="8" t="s">
        <v>6</v>
      </c>
      <c r="AF6" s="9">
        <f>AA7</f>
        <v>20</v>
      </c>
      <c r="AG6" s="7">
        <f>AC8</f>
        <v>8</v>
      </c>
      <c r="AH6" s="8" t="s">
        <v>6</v>
      </c>
      <c r="AI6" s="8">
        <f>AA8</f>
        <v>14</v>
      </c>
      <c r="AJ6" s="43">
        <f>SUM(AC3:AC8)</f>
        <v>49</v>
      </c>
      <c r="AK6" s="35" t="s">
        <v>6</v>
      </c>
      <c r="AL6" s="40">
        <f>SUM(AA3:AA8)</f>
        <v>87</v>
      </c>
      <c r="AM6" s="36">
        <f>IF(R6&gt;T6,1,0)+IF(U6&gt;W6,1,0)+IF(X6&gt;Z6,1,0)+IF(AD6&gt;AF6,1,0)+IF(AG6&gt;AI6,1,0)</f>
        <v>0</v>
      </c>
      <c r="AN6" s="35">
        <f t="shared" si="1"/>
        <v>0</v>
      </c>
      <c r="AO6" s="11">
        <f>IF(R6&lt;T6,1,0)+IF(U6&lt;W6,1,0)+IF(X6&lt;Z6,1,0)+IF(AD6&lt;AF6,1,0)+IF(AG6&lt;AI6,1,0)</f>
        <v>5</v>
      </c>
      <c r="AP6" s="11">
        <f t="shared" si="2"/>
        <v>0</v>
      </c>
    </row>
    <row r="7" spans="4:42" ht="30" customHeight="1">
      <c r="D7" s="23">
        <f>D6+1</f>
        <v>5</v>
      </c>
      <c r="E7" s="98" t="s">
        <v>38</v>
      </c>
      <c r="Q7" s="52" t="str">
        <f t="shared" si="0"/>
        <v>TJ Přeštice</v>
      </c>
      <c r="R7" s="7">
        <f>I12</f>
        <v>15</v>
      </c>
      <c r="S7" s="8" t="s">
        <v>6</v>
      </c>
      <c r="T7" s="9">
        <f>K12</f>
        <v>20</v>
      </c>
      <c r="U7" s="8">
        <f>K21</f>
        <v>15</v>
      </c>
      <c r="V7" s="8" t="s">
        <v>6</v>
      </c>
      <c r="W7" s="8">
        <f>I21</f>
        <v>17</v>
      </c>
      <c r="X7" s="7">
        <f>K19</f>
        <v>13</v>
      </c>
      <c r="Y7" s="8" t="s">
        <v>6</v>
      </c>
      <c r="Z7" s="9">
        <f>I19</f>
        <v>18</v>
      </c>
      <c r="AA7" s="8">
        <f>K16</f>
        <v>20</v>
      </c>
      <c r="AB7" s="8" t="s">
        <v>6</v>
      </c>
      <c r="AC7" s="8">
        <f>I16</f>
        <v>14</v>
      </c>
      <c r="AD7" s="18" t="s">
        <v>5</v>
      </c>
      <c r="AE7" s="65" t="s">
        <v>16</v>
      </c>
      <c r="AF7" s="19" t="s">
        <v>5</v>
      </c>
      <c r="AG7" s="7">
        <f>AF8</f>
        <v>10</v>
      </c>
      <c r="AH7" s="8" t="s">
        <v>6</v>
      </c>
      <c r="AI7" s="8">
        <f>AD8</f>
        <v>14</v>
      </c>
      <c r="AJ7" s="43">
        <f>SUM(AF3:AF8)</f>
        <v>73</v>
      </c>
      <c r="AK7" s="35" t="s">
        <v>6</v>
      </c>
      <c r="AL7" s="40">
        <f>SUM(AD3:AD8)</f>
        <v>83</v>
      </c>
      <c r="AM7" s="36">
        <f>IF(R7&gt;T7,1,0)+IF(U7&gt;W7,1,0)+IF(X7&gt;Z7,1,0)+IF(AA7&gt;AC7,1,0)+IF(AG7&gt;AI7,1,0)</f>
        <v>1</v>
      </c>
      <c r="AN7" s="35">
        <f t="shared" si="1"/>
        <v>0</v>
      </c>
      <c r="AO7" s="11">
        <f>IF(R7&lt;T7,1,0)+IF(U7&lt;W7,1,0)+IF(X7&lt;Z7,1,0)+IF(AA7&lt;AC7,1,0)+IF(AG7&lt;AI7,1,0)</f>
        <v>4</v>
      </c>
      <c r="AP7" s="11">
        <f t="shared" si="2"/>
        <v>2</v>
      </c>
    </row>
    <row r="8" spans="4:42" ht="30" customHeight="1" thickBot="1">
      <c r="D8" s="23">
        <f>D7+1</f>
        <v>6</v>
      </c>
      <c r="E8" s="98" t="s">
        <v>26</v>
      </c>
      <c r="Q8" s="82" t="str">
        <f t="shared" si="0"/>
        <v>TJ Žatec</v>
      </c>
      <c r="R8" s="83">
        <f>I14</f>
        <v>7</v>
      </c>
      <c r="S8" s="84" t="s">
        <v>6</v>
      </c>
      <c r="T8" s="85">
        <f>K14</f>
        <v>14</v>
      </c>
      <c r="U8" s="84">
        <f>I17</f>
        <v>11</v>
      </c>
      <c r="V8" s="84" t="s">
        <v>6</v>
      </c>
      <c r="W8" s="84">
        <f>K17</f>
        <v>17</v>
      </c>
      <c r="X8" s="83">
        <f>K11</f>
        <v>12</v>
      </c>
      <c r="Y8" s="84" t="s">
        <v>6</v>
      </c>
      <c r="Z8" s="85">
        <f>I11</f>
        <v>10</v>
      </c>
      <c r="AA8" s="83">
        <f>K20</f>
        <v>14</v>
      </c>
      <c r="AB8" s="84" t="s">
        <v>6</v>
      </c>
      <c r="AC8" s="85">
        <f>I20</f>
        <v>8</v>
      </c>
      <c r="AD8" s="84">
        <f>K23</f>
        <v>14</v>
      </c>
      <c r="AE8" s="84" t="s">
        <v>6</v>
      </c>
      <c r="AF8" s="84">
        <f>I23</f>
        <v>10</v>
      </c>
      <c r="AG8" s="95">
        <v>2</v>
      </c>
      <c r="AH8" s="86"/>
      <c r="AI8" s="96">
        <v>4</v>
      </c>
      <c r="AJ8" s="87">
        <f>SUM(AI3:AI7)</f>
        <v>58</v>
      </c>
      <c r="AK8" s="88" t="s">
        <v>6</v>
      </c>
      <c r="AL8" s="89">
        <f>SUM(AG3:AG7)</f>
        <v>59</v>
      </c>
      <c r="AM8" s="90">
        <f>IF(R8&gt;T8,1,0)+IF(U8&gt;W8,1,0)+IF(X8&gt;Z8,1,0)+IF(AA8&gt;AC8,1,0)+IF(AD8&gt;AF8,1,0)</f>
        <v>3</v>
      </c>
      <c r="AN8" s="88">
        <f t="shared" si="1"/>
        <v>0</v>
      </c>
      <c r="AO8" s="91">
        <f>IF(R8&lt;T8,1,0)+IF(U8&lt;W8,1,0)+IF(X8&lt;Z8,1,0)+IF(AA8&lt;AC8,1,0)+IF(AD8&lt;AF8,1,0)</f>
        <v>2</v>
      </c>
      <c r="AP8" s="103">
        <f t="shared" si="2"/>
        <v>6</v>
      </c>
    </row>
    <row r="9" spans="1:42" ht="30" customHeight="1">
      <c r="A9" s="108" t="s">
        <v>27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Q9" s="6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26"/>
      <c r="AH9" s="67"/>
      <c r="AI9" s="26"/>
      <c r="AJ9" s="62"/>
      <c r="AK9" s="37"/>
      <c r="AL9" s="62"/>
      <c r="AM9" s="37"/>
      <c r="AN9" s="37"/>
      <c r="AO9" s="37"/>
      <c r="AP9" s="37"/>
    </row>
    <row r="10" spans="1:29" ht="20.25">
      <c r="A10" s="104" t="s">
        <v>11</v>
      </c>
      <c r="B10" s="104"/>
      <c r="C10" s="81" t="s">
        <v>21</v>
      </c>
      <c r="D10" s="105" t="s">
        <v>18</v>
      </c>
      <c r="E10" s="106"/>
      <c r="F10" s="106"/>
      <c r="G10" s="107"/>
      <c r="H10" s="58" t="s">
        <v>17</v>
      </c>
      <c r="I10" s="59"/>
      <c r="J10" s="60" t="s">
        <v>9</v>
      </c>
      <c r="K10" s="61"/>
      <c r="M10" s="59"/>
      <c r="N10" s="60" t="s">
        <v>10</v>
      </c>
      <c r="O10" s="61"/>
      <c r="P10" s="58" t="s">
        <v>20</v>
      </c>
      <c r="AC10" s="26"/>
    </row>
    <row r="11" spans="1:41" s="21" customFormat="1" ht="20.25">
      <c r="A11" s="21">
        <v>3</v>
      </c>
      <c r="B11" s="21">
        <v>6</v>
      </c>
      <c r="C11" s="109">
        <v>45339</v>
      </c>
      <c r="D11" s="46">
        <v>1</v>
      </c>
      <c r="E11" s="47" t="str">
        <f>E31</f>
        <v>TJ Stará Huť</v>
      </c>
      <c r="F11" s="47" t="s">
        <v>6</v>
      </c>
      <c r="G11" s="47" t="str">
        <f>E34</f>
        <v>TJ Žatec</v>
      </c>
      <c r="H11" s="56">
        <v>0.3333333333333333</v>
      </c>
      <c r="I11" s="69">
        <v>10</v>
      </c>
      <c r="J11" s="47" t="s">
        <v>6</v>
      </c>
      <c r="K11" s="69">
        <v>12</v>
      </c>
      <c r="L11" s="48"/>
      <c r="M11" s="71">
        <v>6</v>
      </c>
      <c r="N11" s="47" t="s">
        <v>6</v>
      </c>
      <c r="O11" s="72">
        <v>7</v>
      </c>
      <c r="P11" s="97" t="s">
        <v>35</v>
      </c>
      <c r="AM11" s="32"/>
      <c r="AN11" s="32"/>
      <c r="AO11" s="32"/>
    </row>
    <row r="12" spans="1:16" ht="20.25">
      <c r="A12">
        <v>5</v>
      </c>
      <c r="B12">
        <v>1</v>
      </c>
      <c r="C12" s="110"/>
      <c r="D12" s="46">
        <f>D11+1</f>
        <v>2</v>
      </c>
      <c r="E12" s="50" t="str">
        <f>E33</f>
        <v>TJ Přeštice</v>
      </c>
      <c r="F12" s="47" t="s">
        <v>6</v>
      </c>
      <c r="G12" s="50" t="str">
        <f>E29</f>
        <v>TJ Litohlavy</v>
      </c>
      <c r="H12" s="57">
        <v>0.3576388888888889</v>
      </c>
      <c r="I12" s="70">
        <v>15</v>
      </c>
      <c r="J12" s="47" t="s">
        <v>6</v>
      </c>
      <c r="K12" s="70">
        <v>20</v>
      </c>
      <c r="L12" s="49"/>
      <c r="M12" s="71">
        <v>8</v>
      </c>
      <c r="N12" s="47" t="s">
        <v>6</v>
      </c>
      <c r="O12" s="72">
        <v>9</v>
      </c>
      <c r="P12" s="97" t="s">
        <v>34</v>
      </c>
    </row>
    <row r="13" spans="1:16" ht="20.25">
      <c r="A13">
        <v>2</v>
      </c>
      <c r="B13">
        <v>4</v>
      </c>
      <c r="C13" s="110"/>
      <c r="D13" s="46">
        <f>D12+1</f>
        <v>3</v>
      </c>
      <c r="E13" s="50" t="str">
        <f>E30</f>
        <v>TJ Sokol Nezvěstice</v>
      </c>
      <c r="F13" s="47" t="s">
        <v>6</v>
      </c>
      <c r="G13" s="50" t="str">
        <f>E32</f>
        <v>Baník Most NH</v>
      </c>
      <c r="H13" s="57">
        <v>0.3819444444444444</v>
      </c>
      <c r="I13" s="70">
        <v>18</v>
      </c>
      <c r="J13" s="47" t="s">
        <v>6</v>
      </c>
      <c r="K13" s="70">
        <v>9</v>
      </c>
      <c r="L13" s="49"/>
      <c r="M13" s="71">
        <v>10</v>
      </c>
      <c r="N13" s="47" t="s">
        <v>6</v>
      </c>
      <c r="O13" s="72">
        <v>2</v>
      </c>
      <c r="P13" s="97" t="s">
        <v>36</v>
      </c>
    </row>
    <row r="14" spans="1:16" ht="20.25">
      <c r="A14">
        <v>6</v>
      </c>
      <c r="B14">
        <v>1</v>
      </c>
      <c r="C14" s="110"/>
      <c r="D14" s="46">
        <f>D13+1</f>
        <v>4</v>
      </c>
      <c r="E14" s="50" t="str">
        <f>E34</f>
        <v>TJ Žatec</v>
      </c>
      <c r="F14" s="47" t="s">
        <v>6</v>
      </c>
      <c r="G14" s="50" t="str">
        <f>E29</f>
        <v>TJ Litohlavy</v>
      </c>
      <c r="H14" s="57">
        <v>0.40625</v>
      </c>
      <c r="I14" s="70">
        <v>7</v>
      </c>
      <c r="J14" s="47" t="s">
        <v>6</v>
      </c>
      <c r="K14" s="70">
        <v>14</v>
      </c>
      <c r="L14" s="49"/>
      <c r="M14" s="71">
        <v>6</v>
      </c>
      <c r="N14" s="47" t="s">
        <v>6</v>
      </c>
      <c r="O14" s="72">
        <v>6</v>
      </c>
      <c r="P14" s="97" t="s">
        <v>34</v>
      </c>
    </row>
    <row r="15" spans="1:17" ht="20.25">
      <c r="A15">
        <v>2</v>
      </c>
      <c r="B15">
        <v>3</v>
      </c>
      <c r="C15" s="110"/>
      <c r="D15" s="46">
        <f>D14+1</f>
        <v>5</v>
      </c>
      <c r="E15" s="50" t="str">
        <f>E30</f>
        <v>TJ Sokol Nezvěstice</v>
      </c>
      <c r="F15" s="47" t="s">
        <v>6</v>
      </c>
      <c r="G15" s="50" t="str">
        <f>E31</f>
        <v>TJ Stará Huť</v>
      </c>
      <c r="H15" s="57">
        <v>0.4305555555555556</v>
      </c>
      <c r="I15" s="70">
        <v>20</v>
      </c>
      <c r="J15" s="47" t="s">
        <v>6</v>
      </c>
      <c r="K15" s="70">
        <v>13</v>
      </c>
      <c r="L15" s="49"/>
      <c r="M15" s="71" t="s">
        <v>40</v>
      </c>
      <c r="N15" s="47" t="s">
        <v>6</v>
      </c>
      <c r="O15" s="72" t="s">
        <v>39</v>
      </c>
      <c r="P15" s="97" t="s">
        <v>37</v>
      </c>
      <c r="Q15" s="100"/>
    </row>
    <row r="16" spans="1:16" ht="20.25">
      <c r="A16">
        <v>4</v>
      </c>
      <c r="B16">
        <v>5</v>
      </c>
      <c r="C16" s="110"/>
      <c r="D16" s="46">
        <f>D15+1</f>
        <v>6</v>
      </c>
      <c r="E16" s="50" t="str">
        <f>E32</f>
        <v>Baník Most NH</v>
      </c>
      <c r="F16" s="47" t="s">
        <v>6</v>
      </c>
      <c r="G16" s="50" t="str">
        <f>E33</f>
        <v>TJ Přeštice</v>
      </c>
      <c r="H16" s="57">
        <v>0.4548611111111111</v>
      </c>
      <c r="I16" s="70">
        <v>14</v>
      </c>
      <c r="J16" s="47" t="s">
        <v>6</v>
      </c>
      <c r="K16" s="70">
        <v>20</v>
      </c>
      <c r="L16" s="49"/>
      <c r="M16" s="71">
        <v>8</v>
      </c>
      <c r="N16" s="47" t="s">
        <v>6</v>
      </c>
      <c r="O16" s="72">
        <v>12</v>
      </c>
      <c r="P16" s="97" t="s">
        <v>36</v>
      </c>
    </row>
    <row r="17" spans="1:16" ht="20.25">
      <c r="A17">
        <v>6</v>
      </c>
      <c r="B17">
        <v>2</v>
      </c>
      <c r="C17" s="110"/>
      <c r="D17" s="46">
        <f aca="true" t="shared" si="3" ref="D17:D25">D16+1</f>
        <v>7</v>
      </c>
      <c r="E17" s="50" t="str">
        <f>E34</f>
        <v>TJ Žatec</v>
      </c>
      <c r="F17" s="47" t="s">
        <v>6</v>
      </c>
      <c r="G17" s="50" t="str">
        <f>E30</f>
        <v>TJ Sokol Nezvěstice</v>
      </c>
      <c r="H17" s="57">
        <v>0.4791666666666667</v>
      </c>
      <c r="I17" s="70">
        <v>11</v>
      </c>
      <c r="J17" s="47" t="s">
        <v>6</v>
      </c>
      <c r="K17" s="70">
        <v>17</v>
      </c>
      <c r="L17" s="49"/>
      <c r="M17" s="71">
        <v>5</v>
      </c>
      <c r="N17" s="47" t="s">
        <v>6</v>
      </c>
      <c r="O17" s="72">
        <v>10</v>
      </c>
      <c r="P17" s="97" t="s">
        <v>37</v>
      </c>
    </row>
    <row r="18" spans="1:16" ht="20.25">
      <c r="A18">
        <v>1</v>
      </c>
      <c r="B18">
        <v>4</v>
      </c>
      <c r="C18" s="110"/>
      <c r="D18" s="46">
        <f t="shared" si="3"/>
        <v>8</v>
      </c>
      <c r="E18" s="50" t="str">
        <f>E29</f>
        <v>TJ Litohlavy</v>
      </c>
      <c r="F18" s="47" t="s">
        <v>6</v>
      </c>
      <c r="G18" s="50" t="str">
        <f>E32</f>
        <v>Baník Most NH</v>
      </c>
      <c r="H18" s="57">
        <v>0.5034722222222222</v>
      </c>
      <c r="I18" s="70">
        <v>18</v>
      </c>
      <c r="J18" s="47" t="s">
        <v>6</v>
      </c>
      <c r="K18" s="70">
        <v>8</v>
      </c>
      <c r="L18" s="49"/>
      <c r="M18" s="71">
        <v>9</v>
      </c>
      <c r="N18" s="47" t="s">
        <v>6</v>
      </c>
      <c r="O18" s="72">
        <v>2</v>
      </c>
      <c r="P18" s="97" t="s">
        <v>36</v>
      </c>
    </row>
    <row r="19" spans="1:16" ht="20.25">
      <c r="A19">
        <v>3</v>
      </c>
      <c r="B19">
        <v>5</v>
      </c>
      <c r="C19" s="110"/>
      <c r="D19" s="46">
        <f>D18+1</f>
        <v>9</v>
      </c>
      <c r="E19" s="50" t="str">
        <f>E31</f>
        <v>TJ Stará Huť</v>
      </c>
      <c r="F19" s="47" t="s">
        <v>6</v>
      </c>
      <c r="G19" s="50" t="str">
        <f>E33</f>
        <v>TJ Přeštice</v>
      </c>
      <c r="H19" s="57">
        <v>0.5277777777777778</v>
      </c>
      <c r="I19" s="70">
        <v>18</v>
      </c>
      <c r="J19" s="47" t="s">
        <v>6</v>
      </c>
      <c r="K19" s="70">
        <v>13</v>
      </c>
      <c r="L19" s="49"/>
      <c r="M19" s="71">
        <v>11</v>
      </c>
      <c r="N19" s="47" t="s">
        <v>6</v>
      </c>
      <c r="O19" s="72">
        <v>6</v>
      </c>
      <c r="P19" s="97" t="s">
        <v>34</v>
      </c>
    </row>
    <row r="20" spans="1:16" ht="20.25">
      <c r="A20">
        <v>4</v>
      </c>
      <c r="B20">
        <v>6</v>
      </c>
      <c r="C20" s="110"/>
      <c r="D20" s="46">
        <f t="shared" si="3"/>
        <v>10</v>
      </c>
      <c r="E20" s="50" t="str">
        <f>E32</f>
        <v>Baník Most NH</v>
      </c>
      <c r="F20" s="47" t="s">
        <v>6</v>
      </c>
      <c r="G20" s="50" t="str">
        <f>E34</f>
        <v>TJ Žatec</v>
      </c>
      <c r="H20" s="57">
        <v>0.5520833333333334</v>
      </c>
      <c r="I20" s="70">
        <v>8</v>
      </c>
      <c r="J20" s="47" t="s">
        <v>6</v>
      </c>
      <c r="K20" s="70">
        <v>14</v>
      </c>
      <c r="L20" s="49"/>
      <c r="M20" s="71">
        <v>4</v>
      </c>
      <c r="N20" s="47" t="s">
        <v>6</v>
      </c>
      <c r="O20" s="72">
        <v>9</v>
      </c>
      <c r="P20" s="97" t="s">
        <v>37</v>
      </c>
    </row>
    <row r="21" spans="1:16" ht="20.25">
      <c r="A21">
        <v>2</v>
      </c>
      <c r="B21">
        <v>5</v>
      </c>
      <c r="C21" s="111"/>
      <c r="D21" s="73">
        <f>D20+1</f>
        <v>11</v>
      </c>
      <c r="E21" s="74" t="str">
        <f>E30</f>
        <v>TJ Sokol Nezvěstice</v>
      </c>
      <c r="F21" s="75" t="s">
        <v>6</v>
      </c>
      <c r="G21" s="74" t="str">
        <f>E33</f>
        <v>TJ Přeštice</v>
      </c>
      <c r="H21" s="76">
        <v>0.576388888888889</v>
      </c>
      <c r="I21" s="77">
        <v>17</v>
      </c>
      <c r="J21" s="75" t="s">
        <v>6</v>
      </c>
      <c r="K21" s="77">
        <v>15</v>
      </c>
      <c r="L21" s="78"/>
      <c r="M21" s="79">
        <v>9</v>
      </c>
      <c r="N21" s="75" t="s">
        <v>6</v>
      </c>
      <c r="O21" s="80">
        <v>6</v>
      </c>
      <c r="P21" s="97" t="s">
        <v>36</v>
      </c>
    </row>
    <row r="22" spans="1:16" ht="20.25">
      <c r="A22">
        <v>1</v>
      </c>
      <c r="B22">
        <v>3</v>
      </c>
      <c r="C22" s="111"/>
      <c r="D22" s="46">
        <f t="shared" si="3"/>
        <v>12</v>
      </c>
      <c r="E22" s="50" t="str">
        <f>E29</f>
        <v>TJ Litohlavy</v>
      </c>
      <c r="F22" s="47" t="s">
        <v>6</v>
      </c>
      <c r="G22" s="50" t="str">
        <f>E31</f>
        <v>TJ Stará Huť</v>
      </c>
      <c r="H22" s="57">
        <v>0.6006944444444444</v>
      </c>
      <c r="I22" s="70">
        <v>18</v>
      </c>
      <c r="J22" s="47" t="s">
        <v>6</v>
      </c>
      <c r="K22" s="70">
        <v>11</v>
      </c>
      <c r="L22" s="49"/>
      <c r="M22" s="71">
        <v>9</v>
      </c>
      <c r="N22" s="47" t="s">
        <v>6</v>
      </c>
      <c r="O22" s="72">
        <v>6</v>
      </c>
      <c r="P22" s="97" t="s">
        <v>36</v>
      </c>
    </row>
    <row r="23" spans="1:16" ht="20.25">
      <c r="A23">
        <v>5</v>
      </c>
      <c r="B23">
        <v>6</v>
      </c>
      <c r="C23" s="111"/>
      <c r="D23" s="46">
        <f>D22+1</f>
        <v>13</v>
      </c>
      <c r="E23" s="50" t="str">
        <f>E33</f>
        <v>TJ Přeštice</v>
      </c>
      <c r="F23" s="47" t="s">
        <v>6</v>
      </c>
      <c r="G23" s="50" t="str">
        <f>E34</f>
        <v>TJ Žatec</v>
      </c>
      <c r="H23" s="57">
        <v>0.625</v>
      </c>
      <c r="I23" s="70">
        <v>10</v>
      </c>
      <c r="J23" s="47" t="s">
        <v>6</v>
      </c>
      <c r="K23" s="70">
        <v>14</v>
      </c>
      <c r="L23" s="49"/>
      <c r="M23" s="71">
        <v>4</v>
      </c>
      <c r="N23" s="47" t="s">
        <v>6</v>
      </c>
      <c r="O23" s="72">
        <v>6</v>
      </c>
      <c r="P23" s="97" t="s">
        <v>34</v>
      </c>
    </row>
    <row r="24" spans="1:16" ht="20.25">
      <c r="A24">
        <v>3</v>
      </c>
      <c r="B24">
        <v>4</v>
      </c>
      <c r="C24" s="111"/>
      <c r="D24" s="46">
        <f t="shared" si="3"/>
        <v>14</v>
      </c>
      <c r="E24" s="50" t="str">
        <f>E31</f>
        <v>TJ Stará Huť</v>
      </c>
      <c r="F24" s="47" t="s">
        <v>6</v>
      </c>
      <c r="G24" s="50" t="str">
        <f>E32</f>
        <v>Baník Most NH</v>
      </c>
      <c r="H24" s="57">
        <v>0.6493055555555556</v>
      </c>
      <c r="I24" s="70">
        <v>17</v>
      </c>
      <c r="J24" s="47" t="s">
        <v>6</v>
      </c>
      <c r="K24" s="70">
        <v>10</v>
      </c>
      <c r="L24" s="49"/>
      <c r="M24" s="71">
        <v>12</v>
      </c>
      <c r="N24" s="47" t="s">
        <v>6</v>
      </c>
      <c r="O24" s="72">
        <v>5</v>
      </c>
      <c r="P24" s="97" t="s">
        <v>37</v>
      </c>
    </row>
    <row r="25" spans="1:16" ht="20.25">
      <c r="A25">
        <v>1</v>
      </c>
      <c r="B25">
        <v>2</v>
      </c>
      <c r="C25" s="112"/>
      <c r="D25" s="46">
        <f t="shared" si="3"/>
        <v>15</v>
      </c>
      <c r="E25" s="50" t="str">
        <f>E29</f>
        <v>TJ Litohlavy</v>
      </c>
      <c r="F25" s="47" t="s">
        <v>6</v>
      </c>
      <c r="G25" s="50" t="str">
        <f>E30</f>
        <v>TJ Sokol Nezvěstice</v>
      </c>
      <c r="H25" s="57">
        <v>0.6736111111111112</v>
      </c>
      <c r="I25" s="70">
        <v>18</v>
      </c>
      <c r="J25" s="47" t="s">
        <v>6</v>
      </c>
      <c r="K25" s="70">
        <v>16</v>
      </c>
      <c r="L25" s="49"/>
      <c r="M25" s="71">
        <v>11</v>
      </c>
      <c r="N25" s="47" t="s">
        <v>6</v>
      </c>
      <c r="O25" s="72">
        <v>8</v>
      </c>
      <c r="P25" s="97" t="s">
        <v>34</v>
      </c>
    </row>
    <row r="26" spans="4:15" ht="20.25">
      <c r="D26" s="115" t="s">
        <v>28</v>
      </c>
      <c r="E26" s="116"/>
      <c r="F26" s="116"/>
      <c r="G26" s="116"/>
      <c r="H26" s="68">
        <v>0.7083333333333334</v>
      </c>
      <c r="I26" s="24"/>
      <c r="J26" s="25"/>
      <c r="K26" s="24"/>
      <c r="L26" s="24"/>
      <c r="M26" s="24"/>
      <c r="N26" s="24"/>
      <c r="O26" s="24"/>
    </row>
    <row r="27" spans="4:15" ht="20.25">
      <c r="D27" s="93"/>
      <c r="E27" s="94"/>
      <c r="F27" s="94"/>
      <c r="G27" s="94"/>
      <c r="H27" s="68"/>
      <c r="I27" s="24"/>
      <c r="J27" s="25"/>
      <c r="K27" s="24"/>
      <c r="L27" s="24"/>
      <c r="M27" s="24"/>
      <c r="N27" s="24"/>
      <c r="O27" s="24"/>
    </row>
    <row r="28" spans="4:15" ht="20.25">
      <c r="D28" s="23"/>
      <c r="E28" s="30" t="s">
        <v>8</v>
      </c>
      <c r="F28" s="24"/>
      <c r="G28" s="99" t="s">
        <v>20</v>
      </c>
      <c r="H28" s="24"/>
      <c r="I28" s="24"/>
      <c r="J28" s="25"/>
      <c r="K28" s="24"/>
      <c r="L28" s="24"/>
      <c r="M28" s="24"/>
      <c r="N28" s="24"/>
      <c r="O28" s="24"/>
    </row>
    <row r="29" spans="4:15" ht="20.25">
      <c r="D29" s="23">
        <v>1</v>
      </c>
      <c r="E29" s="92" t="s">
        <v>23</v>
      </c>
      <c r="F29" s="24"/>
      <c r="G29" s="24" t="s">
        <v>29</v>
      </c>
      <c r="H29" s="24"/>
      <c r="I29" s="24"/>
      <c r="J29" s="25"/>
      <c r="K29" s="24"/>
      <c r="L29" s="24"/>
      <c r="M29" s="24"/>
      <c r="N29" s="24"/>
      <c r="O29" s="24"/>
    </row>
    <row r="30" spans="4:15" ht="20.25">
      <c r="D30" s="23">
        <f>D29+1</f>
        <v>2</v>
      </c>
      <c r="E30" s="92" t="s">
        <v>25</v>
      </c>
      <c r="F30" s="24"/>
      <c r="G30" s="24" t="s">
        <v>30</v>
      </c>
      <c r="H30" s="24"/>
      <c r="I30" s="24"/>
      <c r="J30" s="25"/>
      <c r="K30" s="24"/>
      <c r="L30" s="24"/>
      <c r="M30" s="24"/>
      <c r="N30" s="24"/>
      <c r="O30" s="24"/>
    </row>
    <row r="31" spans="4:15" ht="20.25">
      <c r="D31" s="23">
        <f>D30+1</f>
        <v>3</v>
      </c>
      <c r="E31" s="92" t="s">
        <v>22</v>
      </c>
      <c r="F31" s="24"/>
      <c r="G31" s="24" t="s">
        <v>31</v>
      </c>
      <c r="H31" s="24"/>
      <c r="I31" s="24"/>
      <c r="J31" s="25"/>
      <c r="K31" s="24"/>
      <c r="L31" s="24"/>
      <c r="M31" s="24"/>
      <c r="N31" s="24"/>
      <c r="O31" s="24"/>
    </row>
    <row r="32" spans="4:15" ht="20.25">
      <c r="D32" s="23">
        <f>D31+1</f>
        <v>4</v>
      </c>
      <c r="E32" s="92" t="s">
        <v>26</v>
      </c>
      <c r="F32" s="24"/>
      <c r="G32" s="99"/>
      <c r="H32" s="24"/>
      <c r="I32" s="24"/>
      <c r="J32" s="25"/>
      <c r="K32" s="24"/>
      <c r="L32" s="24"/>
      <c r="M32" s="24"/>
      <c r="N32" s="24"/>
      <c r="O32" s="24"/>
    </row>
    <row r="33" spans="4:15" ht="20.25">
      <c r="D33" s="23">
        <f>D32+1</f>
        <v>5</v>
      </c>
      <c r="E33" s="92" t="s">
        <v>38</v>
      </c>
      <c r="F33" s="24"/>
      <c r="G33" s="99" t="s">
        <v>32</v>
      </c>
      <c r="H33" s="24"/>
      <c r="I33" s="24"/>
      <c r="J33" s="25"/>
      <c r="K33" s="24"/>
      <c r="L33" s="24"/>
      <c r="M33" s="24"/>
      <c r="N33" s="24"/>
      <c r="O33" s="24"/>
    </row>
    <row r="34" spans="4:15" ht="20.25">
      <c r="D34" s="23">
        <f>D33+1</f>
        <v>6</v>
      </c>
      <c r="E34" s="92" t="s">
        <v>24</v>
      </c>
      <c r="F34" s="24"/>
      <c r="G34" s="24" t="s">
        <v>33</v>
      </c>
      <c r="H34" s="24"/>
      <c r="I34" s="24"/>
      <c r="J34" s="25"/>
      <c r="K34" s="24"/>
      <c r="L34" s="24"/>
      <c r="M34" s="24"/>
      <c r="N34" s="24"/>
      <c r="O34" s="24"/>
    </row>
  </sheetData>
  <sheetProtection/>
  <mergeCells count="13">
    <mergeCell ref="AD2:AF2"/>
    <mergeCell ref="U2:W2"/>
    <mergeCell ref="AG2:AI2"/>
    <mergeCell ref="A10:B10"/>
    <mergeCell ref="D10:G10"/>
    <mergeCell ref="A9:O9"/>
    <mergeCell ref="C11:C25"/>
    <mergeCell ref="Q1:AP1"/>
    <mergeCell ref="D26:G26"/>
    <mergeCell ref="R2:T2"/>
    <mergeCell ref="X2:Z2"/>
    <mergeCell ref="AA2:AC2"/>
    <mergeCell ref="AJ2:A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VKF</dc:creator>
  <cp:keywords/>
  <dc:description/>
  <cp:lastModifiedBy>Josef Popelka</cp:lastModifiedBy>
  <cp:lastPrinted>2022-03-16T09:50:03Z</cp:lastPrinted>
  <dcterms:created xsi:type="dcterms:W3CDTF">2010-03-10T15:46:18Z</dcterms:created>
  <dcterms:modified xsi:type="dcterms:W3CDTF">2024-02-18T18:07:55Z</dcterms:modified>
  <cp:category/>
  <cp:version/>
  <cp:contentType/>
  <cp:contentStatus/>
</cp:coreProperties>
</file>